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26\1 výzva\"/>
    </mc:Choice>
  </mc:AlternateContent>
  <xr:revisionPtr revIDLastSave="0" documentId="13_ncr:1_{E72DF2DA-07A3-4F96-BF90-52E9A341D40B}" xr6:coauthVersionLast="47" xr6:coauthVersionMax="47" xr10:uidLastSave="{00000000-0000-0000-0000-000000000000}"/>
  <bookViews>
    <workbookView xWindow="1470" yWindow="1470" windowWidth="25590" windowHeight="15885" xr2:uid="{00000000-000D-0000-FFFF-FFFF00000000}"/>
  </bookViews>
  <sheets>
    <sheet name="Tonery" sheetId="1" r:id="rId1"/>
  </sheets>
  <definedNames>
    <definedName name="_xlnm.Print_Area" localSheetId="0">Tonery!$B$1:$U$14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R10" i="1"/>
  <c r="S11" i="1"/>
  <c r="O11" i="1"/>
  <c r="H11" i="1"/>
  <c r="O10" i="1"/>
  <c r="H10" i="1"/>
  <c r="O9" i="1"/>
  <c r="H9" i="1"/>
  <c r="S9" i="1" l="1"/>
  <c r="R11" i="1"/>
  <c r="S10" i="1"/>
  <c r="H7" i="1"/>
  <c r="H8" i="1"/>
  <c r="S8" i="1" l="1"/>
  <c r="R8" i="1"/>
  <c r="O8" i="1"/>
  <c r="O7" i="1" l="1"/>
  <c r="P14" i="1" s="1"/>
  <c r="S7" i="1" l="1"/>
  <c r="R7" i="1"/>
  <c r="Q14" i="1" s="1"/>
</calcChain>
</file>

<file path=xl/sharedStrings.xml><?xml version="1.0" encoding="utf-8"?>
<sst xmlns="http://schemas.openxmlformats.org/spreadsheetml/2006/main" count="56" uniqueCount="46">
  <si>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</si>
  <si>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</si>
  <si>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</si>
  <si>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</si>
  <si>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</si>
  <si>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</si>
  <si>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</si>
  <si>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</si>
  <si>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</si>
  <si>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</si>
  <si>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</si>
  <si>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</si>
  <si>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</si>
  <si>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</si>
  <si>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</si>
  <si>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</si>
  <si>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</si>
  <si>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</si>
  <si>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</si>
  <si>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</si>
  <si>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</si>
  <si>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</si>
  <si>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</si>
  <si>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</si>
  <si>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</si>
  <si>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</si>
  <si>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</si>
  <si>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</si>
  <si>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</si>
  <si>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Příloha č. 2 Kupní smlouvy - technická specifikace
Tonery (II.) 026 - 2025 (originální)</t>
  </si>
  <si>
    <t>ks</t>
  </si>
  <si>
    <t>Originální toner. Výtěžnost 30 000 stran.</t>
  </si>
  <si>
    <t xml:space="preserve">21 dní </t>
  </si>
  <si>
    <t>Samostatná faktura</t>
  </si>
  <si>
    <t>NE</t>
  </si>
  <si>
    <t>PS-P  Pavlína Vavrejnová, 
Tel.: 37763 1520</t>
  </si>
  <si>
    <t>Univerzitní 8,
301 00 Plzeň,
Rektorát - Podatelna, 
místnost UR 107</t>
  </si>
  <si>
    <t>PR-P  Bc. Petra Pechmanová, 
Tel.: 702 056 655</t>
  </si>
  <si>
    <t>Univerzitní 8,
301 00 Plzeň, 
Rektorát - Úsek prorektora pro koncepci vzdělávání a záležitosti studujících,
místnost UR 402</t>
  </si>
  <si>
    <r>
      <t xml:space="preserve">Toner do tiskárny HP Color laser jet Pro MFP M281 fdw </t>
    </r>
    <r>
      <rPr>
        <b/>
        <sz val="11"/>
        <color theme="1"/>
        <rFont val="Calibri"/>
        <family val="2"/>
        <charset val="238"/>
        <scheme val="minor"/>
      </rPr>
      <t>- černý</t>
    </r>
  </si>
  <si>
    <r>
      <t>Toner do tiskárny HP Color laser jet Pro MFP M281 fdw -</t>
    </r>
    <r>
      <rPr>
        <b/>
        <sz val="11"/>
        <color theme="1"/>
        <rFont val="Calibri"/>
        <family val="2"/>
        <charset val="238"/>
        <scheme val="minor"/>
      </rPr>
      <t xml:space="preserve"> azurový</t>
    </r>
  </si>
  <si>
    <r>
      <t>Toner do tiskárny HP Color laser jet Pro MFP M281 fdw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</si>
  <si>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>Toner do tiskárny HP Color laser jet Pro MFP M281 fdw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</si>
  <si>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t>Originální toner. Výtěžnost 3 200 stran.</t>
  </si>
  <si>
    <t>Originální toner. Výtěžnost 2 500 stran.</t>
  </si>
  <si>
    <r>
      <t xml:space="preserve">Toner do tiskárny Triumph-Adler TA 6006 ci - </t>
    </r>
    <r>
      <rPr>
        <b/>
        <sz val="11"/>
        <color theme="1"/>
        <rFont val="Calibri"/>
        <family val="2"/>
        <charset val="238"/>
        <scheme val="minor"/>
      </rPr>
      <t>černý (black)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</si>
</sst>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22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5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0" borderId="7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1"/>
  <sheetViews>
    <sheetView tabSelected="1" zoomScale="69" zoomScaleNormal="69" workbookViewId="0">
      <selection activeCell="Q19" sqref="Q19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71.140625" style="5" customWidth="1"/>
    <col min="4" max="4" width="11.7109375" style="111" customWidth="1"/>
    <col min="5" max="5" width="11.28515625" style="4" customWidth="1"/>
    <col min="6" max="6" width="55.710937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36" style="6" customWidth="1"/>
    <col min="13" max="13" width="51.28515625" style="6" customWidth="1"/>
    <col min="14" max="14" width="25.7109375" style="5" customWidth="1"/>
    <col min="15" max="15" width="17.2851562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4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29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27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40.5" customHeight="1" thickTop="1" x14ac:dyDescent="0.25">
      <c r="B7" s="36">
        <v>1</v>
      </c>
      <c r="C7" s="37" t="s">
        <v>39</v>
      </c>
      <c r="D7" s="38">
        <v>2</v>
      </c>
      <c r="E7" s="39" t="s">
        <v>30</v>
      </c>
      <c r="F7" s="37" t="s">
        <v>43</v>
      </c>
      <c r="G7" s="114"/>
      <c r="H7" s="40" t="str">
        <f t="shared" ref="H7:H11" si="0">IF(P7&gt;1999,"ANO","NE")</f>
        <v>ANO</v>
      </c>
      <c r="I7" s="41" t="s">
        <v>33</v>
      </c>
      <c r="J7" s="42" t="s">
        <v>34</v>
      </c>
      <c r="K7" s="43"/>
      <c r="L7" s="41" t="s">
        <v>35</v>
      </c>
      <c r="M7" s="41" t="s">
        <v>36</v>
      </c>
      <c r="N7" s="44" t="s">
        <v>28</v>
      </c>
      <c r="O7" s="45">
        <f>D7*P7</f>
        <v>5900</v>
      </c>
      <c r="P7" s="46">
        <v>2950</v>
      </c>
      <c r="Q7" s="118"/>
      <c r="R7" s="47">
        <f>D7*Q7</f>
        <v>0</v>
      </c>
      <c r="S7" s="48" t="str">
        <f t="shared" ref="S7" si="1">IF(ISNUMBER(Q7), IF(Q7&gt;P7,"NEVYHOVUJE","VYHOVUJE")," ")</f>
        <v xml:space="preserve"> </v>
      </c>
      <c r="T7" s="49"/>
      <c r="U7" s="49" t="s">
        <v>10</v>
      </c>
    </row>
    <row r="8" spans="2:21" ht="40.5" customHeight="1" x14ac:dyDescent="0.25">
      <c r="B8" s="50">
        <v>2</v>
      </c>
      <c r="C8" s="51" t="s">
        <v>40</v>
      </c>
      <c r="D8" s="52">
        <v>1</v>
      </c>
      <c r="E8" s="53" t="s">
        <v>30</v>
      </c>
      <c r="F8" s="51" t="s">
        <v>44</v>
      </c>
      <c r="G8" s="115"/>
      <c r="H8" s="54" t="str">
        <f t="shared" si="0"/>
        <v>ANO</v>
      </c>
      <c r="I8" s="55"/>
      <c r="J8" s="56"/>
      <c r="K8" s="57"/>
      <c r="L8" s="58"/>
      <c r="M8" s="58"/>
      <c r="N8" s="59"/>
      <c r="O8" s="60">
        <f t="shared" ref="O8:O11" si="2">D8*P8</f>
        <v>2500</v>
      </c>
      <c r="P8" s="61">
        <v>2500</v>
      </c>
      <c r="Q8" s="119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40.5" customHeight="1" x14ac:dyDescent="0.25">
      <c r="B9" s="50">
        <v>3</v>
      </c>
      <c r="C9" s="51" t="s">
        <v>41</v>
      </c>
      <c r="D9" s="52">
        <v>1</v>
      </c>
      <c r="E9" s="53" t="s">
        <v>30</v>
      </c>
      <c r="F9" s="51" t="s">
        <v>44</v>
      </c>
      <c r="G9" s="115"/>
      <c r="H9" s="54" t="str">
        <f t="shared" si="0"/>
        <v>ANO</v>
      </c>
      <c r="I9" s="55"/>
      <c r="J9" s="56"/>
      <c r="K9" s="57"/>
      <c r="L9" s="58"/>
      <c r="M9" s="58"/>
      <c r="N9" s="59"/>
      <c r="O9" s="60">
        <f t="shared" si="2"/>
        <v>2500</v>
      </c>
      <c r="P9" s="61">
        <v>2500</v>
      </c>
      <c r="Q9" s="119"/>
      <c r="R9" s="62">
        <f t="shared" ref="R9" si="5">D9*Q9</f>
        <v>0</v>
      </c>
      <c r="S9" s="63" t="str">
        <f t="shared" ref="S9" si="6">IF(ISNUMBER(Q9), IF(Q9&gt;P9,"NEVYHOVUJE","VYHOVUJE")," ")</f>
        <v xml:space="preserve"> </v>
      </c>
      <c r="T9" s="64"/>
      <c r="U9" s="64"/>
    </row>
    <row r="10" spans="2:21" ht="40.5" customHeight="1" thickBot="1" x14ac:dyDescent="0.3">
      <c r="B10" s="65">
        <v>4</v>
      </c>
      <c r="C10" s="66" t="s">
        <v>42</v>
      </c>
      <c r="D10" s="67">
        <v>1</v>
      </c>
      <c r="E10" s="68" t="s">
        <v>30</v>
      </c>
      <c r="F10" s="66" t="s">
        <v>44</v>
      </c>
      <c r="G10" s="116"/>
      <c r="H10" s="69" t="str">
        <f t="shared" si="0"/>
        <v>ANO</v>
      </c>
      <c r="I10" s="70"/>
      <c r="J10" s="71"/>
      <c r="K10" s="72"/>
      <c r="L10" s="73"/>
      <c r="M10" s="73"/>
      <c r="N10" s="74"/>
      <c r="O10" s="75">
        <f t="shared" si="2"/>
        <v>2500</v>
      </c>
      <c r="P10" s="76">
        <v>2500</v>
      </c>
      <c r="Q10" s="120"/>
      <c r="R10" s="77">
        <f t="shared" ref="R10" si="7">D10*Q10</f>
        <v>0</v>
      </c>
      <c r="S10" s="78" t="str">
        <f t="shared" ref="S10" si="8">IF(ISNUMBER(Q10), IF(Q10&gt;P10,"NEVYHOVUJE","VYHOVUJE")," ")</f>
        <v xml:space="preserve"> </v>
      </c>
      <c r="T10" s="64"/>
      <c r="U10" s="64"/>
    </row>
    <row r="11" spans="2:21" ht="96.75" customHeight="1" thickBot="1" x14ac:dyDescent="0.3">
      <c r="B11" s="79">
        <v>5</v>
      </c>
      <c r="C11" s="80" t="s">
        <v>45</v>
      </c>
      <c r="D11" s="81">
        <v>3</v>
      </c>
      <c r="E11" s="82" t="s">
        <v>30</v>
      </c>
      <c r="F11" s="80" t="s">
        <v>31</v>
      </c>
      <c r="G11" s="117"/>
      <c r="H11" s="83" t="str">
        <f t="shared" si="0"/>
        <v>ANO</v>
      </c>
      <c r="I11" s="84" t="s">
        <v>33</v>
      </c>
      <c r="J11" s="84" t="s">
        <v>34</v>
      </c>
      <c r="K11" s="85"/>
      <c r="L11" s="84" t="s">
        <v>37</v>
      </c>
      <c r="M11" s="84" t="s">
        <v>38</v>
      </c>
      <c r="N11" s="86" t="s">
        <v>32</v>
      </c>
      <c r="O11" s="87">
        <f t="shared" si="2"/>
        <v>6600</v>
      </c>
      <c r="P11" s="88">
        <v>2200</v>
      </c>
      <c r="Q11" s="121"/>
      <c r="R11" s="89">
        <f t="shared" ref="R11" si="9">D11*Q11</f>
        <v>0</v>
      </c>
      <c r="S11" s="90" t="str">
        <f t="shared" ref="S11" si="10">IF(ISNUMBER(Q11), IF(Q11&gt;P11,"NEVYHOVUJE","VYHOVUJE")," ")</f>
        <v xml:space="preserve"> </v>
      </c>
      <c r="T11" s="82"/>
      <c r="U11" s="82" t="s">
        <v>10</v>
      </c>
    </row>
    <row r="12" spans="2:21" ht="16.5" thickTop="1" thickBot="1" x14ac:dyDescent="0.3">
      <c r="C12" s="6"/>
      <c r="D12" s="6"/>
      <c r="E12" s="6"/>
      <c r="F12" s="6"/>
      <c r="G12" s="6"/>
      <c r="H12" s="6"/>
      <c r="I12" s="6"/>
      <c r="J12" s="6"/>
      <c r="N12" s="6"/>
      <c r="O12" s="6"/>
      <c r="R12" s="91"/>
    </row>
    <row r="13" spans="2:21" ht="60.75" customHeight="1" thickTop="1" thickBot="1" x14ac:dyDescent="0.3">
      <c r="B13" s="92" t="s">
        <v>14</v>
      </c>
      <c r="C13" s="93"/>
      <c r="D13" s="93"/>
      <c r="E13" s="93"/>
      <c r="F13" s="93"/>
      <c r="G13" s="93"/>
      <c r="H13" s="94"/>
      <c r="I13" s="95"/>
      <c r="J13" s="95"/>
      <c r="K13" s="95"/>
      <c r="L13" s="12"/>
      <c r="M13" s="12"/>
      <c r="N13" s="96"/>
      <c r="O13" s="96"/>
      <c r="P13" s="97" t="s">
        <v>11</v>
      </c>
      <c r="Q13" s="98" t="s">
        <v>12</v>
      </c>
      <c r="R13" s="99"/>
      <c r="S13" s="100"/>
      <c r="T13" s="28"/>
      <c r="U13" s="101"/>
    </row>
    <row r="14" spans="2:21" ht="33.75" customHeight="1" thickTop="1" thickBot="1" x14ac:dyDescent="0.3">
      <c r="B14" s="102" t="s">
        <v>15</v>
      </c>
      <c r="C14" s="103"/>
      <c r="D14" s="103"/>
      <c r="E14" s="103"/>
      <c r="F14" s="103"/>
      <c r="G14" s="103"/>
      <c r="H14" s="104"/>
      <c r="I14" s="105"/>
      <c r="L14" s="8"/>
      <c r="M14" s="8"/>
      <c r="N14" s="106"/>
      <c r="O14" s="106"/>
      <c r="P14" s="107">
        <f>SUM(O7:O11)</f>
        <v>20000</v>
      </c>
      <c r="Q14" s="108">
        <f>SUM(R7:R11)</f>
        <v>0</v>
      </c>
      <c r="R14" s="109"/>
      <c r="S14" s="110"/>
    </row>
    <row r="15" spans="2:21" ht="14.25" customHeight="1" thickTop="1" x14ac:dyDescent="0.25"/>
    <row r="16" spans="2:21" ht="14.25" customHeight="1" x14ac:dyDescent="0.25">
      <c r="B16" s="112"/>
    </row>
    <row r="17" spans="2:3" ht="14.25" customHeight="1" x14ac:dyDescent="0.25">
      <c r="B17" s="113"/>
      <c r="C17" s="112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dcmh63BA6a53TiEV04pBkZjSwBwiS+kpsBzGLhgLNpRsFPSMJ9wCfy1WXtephnMA8Xs8QX8oNea9HPOCEFvSpw==" saltValue="70yXDVGzK9lt8EIoF2bprw==" spinCount="100000" sheet="1" objects="1" scenarios="1"/>
  <mergeCells count="12">
    <mergeCell ref="U7:U10"/>
    <mergeCell ref="T7:T10"/>
    <mergeCell ref="I7:I10"/>
    <mergeCell ref="J7:J10"/>
    <mergeCell ref="L7:L10"/>
    <mergeCell ref="M7:M10"/>
    <mergeCell ref="N7:N10"/>
    <mergeCell ref="B1:C1"/>
    <mergeCell ref="B14:G14"/>
    <mergeCell ref="Q14:S14"/>
    <mergeCell ref="B13:G13"/>
    <mergeCell ref="Q13:S13"/>
  </mergeCells>
  <conditionalFormatting sqref="B7:B11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1">
    <cfRule type="containsBlanks" dxfId="9" priority="2">
      <formula>LEN(TRIM(D7))=0</formula>
    </cfRule>
  </conditionalFormatting>
  <conditionalFormatting sqref="G7:G11 Q7:Q11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1">
    <cfRule type="notContainsBlanks" dxfId="5" priority="29">
      <formula>LEN(TRIM(G7))&gt;0</formula>
    </cfRule>
  </conditionalFormatting>
  <conditionalFormatting sqref="H7:H11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1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1" xr:uid="{00000000-0002-0000-0000-000001000000}">
      <formula1>"ANO,NE"</formula1>
    </dataValidation>
    <dataValidation type="list" showInputMessage="1" showErrorMessage="1" sqref="E7:E11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2025-07-28T08:30:21Z</cp:lastPrinted>
  <dcterms:created xsi:type="dcterms:W3CDTF">2014-03-05T12:43:32Z</dcterms:created>
  <dcterms:modified xsi:type="dcterms:W3CDTF">2025-07-28T11:33:03Z</dcterms:modified>
</cp:coreProperties>
</file>